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<sst xmlns="http://schemas.openxmlformats.org/spreadsheetml/2006/main" count="174" uniqueCount="97">
  <si>
    <t>杭州师范大学推荐优秀应届本科毕业生免试攻读研究生汇总表（中文）</t>
  </si>
  <si>
    <t>序号</t>
  </si>
  <si>
    <t>专业名称</t>
  </si>
  <si>
    <t>姓名</t>
  </si>
  <si>
    <t>排名方式</t>
  </si>
  <si>
    <t>平均学分绩点</t>
  </si>
  <si>
    <t>个人平均学分绩点/该专业最高个人平均学分绩点×100（权重75%）</t>
  </si>
  <si>
    <t>综合能力加分项目</t>
  </si>
  <si>
    <t>综合能力</t>
  </si>
  <si>
    <t>个人综合能力积分/该专业申请者中最高个人综合能力积分×100（权重*15%）</t>
  </si>
  <si>
    <t>创新能力加分项目</t>
  </si>
  <si>
    <t>创新能力</t>
  </si>
  <si>
    <t>个人创新能力积分/该专业申请者中最高个人创新能力积分×100（权重*10%）</t>
  </si>
  <si>
    <t xml:space="preserve">综合成绩
</t>
  </si>
  <si>
    <t>综合名次</t>
  </si>
  <si>
    <t>排名人数</t>
  </si>
  <si>
    <t>备注</t>
  </si>
  <si>
    <t>汉语言文学（经亨颐实验班）（师范）</t>
  </si>
  <si>
    <t xml:space="preserve"> 瞿伶真 </t>
  </si>
  <si>
    <t>按院系</t>
  </si>
  <si>
    <t>1.校级，2021-2022学年校三好学生（2）
2.校级，2022年度杭州师范大学优秀团员（2）
3.校级，2022-2023学年校三好学生（2）
4.校级，2022-2023学年优秀学生干部（2）
5.校级，2023年度十佳团干部（2）</t>
  </si>
  <si>
    <t>1.省级，2023年6月获得“农行杯”第十八届浙江省大学生电子商务竞赛（常规赛）三等奖（1/5）（5）
2.校级，2023年6月获得杭州师范大学智能机器人创意竞赛二等奖（3/3）（1.2）
3.校级，2023年5月获得杭州师范大学“互联网+”创新创业大赛二等奖（1/8）（3）
4.国家级，2023年12月获得2023 年中国国际大学生创新大赛金奖（5/11）（0.75）
5.国家级，2023年12月获得2023 年中国国际大学生创新大赛铜奖（2/11）（4）
6.校级，2023年十月获得杭州师范大学第二十二届多媒体作品设计竞赛三等奖（1/2）（2.4）
7.校级，2023年5月获得杭州师范大学第四届网络与信息安全竞赛二等奖（1/1）（6）
8.省级，2023年12月获得2023年“建行裕农通杯”第六届浙江省大学生乡村振兴创意大赛三银奖（1/5）（6）
9.省级，2023年11月获得浙江省大学生经济案例管理竞赛二等奖（1/5）（6）
10.省级，2023年12月获得“中行杯”第十四届浙江省大学生职业规划大赛银奖（1/1）（12）
11.校级，2023年10月获得杭州师范大学会展策划创意大赛三等奖（1/5）（2）
12.校级，2024年5月获得第十四届全国大学生电子商务“创新、创意及创业”挑战赛杭州师范大学校级赛一等奖（1/5）（4）
13.省级，2024年6月获得第十七届中国大学生计算机设计大赛浙江省级赛二等奖（1/5）（6）
14.校级，2024年4月获得杭州师范大学国际大学生创新大赛（2024）三等奖（1/6）（2）
15.省级，2024年5月获得浙江省第十四届“挑战杯”大学生创业计划竞赛三等奖（5/14）（0.13636）
16.省级，2024年6月获得第十九届浙江省大学生电子商务竞赛暨第十四届全国大学生电子商务“创新、创意及创业”挑战赛浙江省选拔赛实战赛二等奖（1/5）（6）
17.省级，2024年7月获得第六届浙江省大学生智能机器人创意竞赛金奖（1/3）（7.5）
18.2023年国家级大学生创新创业训练计划项目立项，《慕茗而来——数字赋能乡村茶农增收领跑者》，排名1/5（1）
20.2023年浙江省大学生科技创新活动计划暨新苗人才计划，《关于茶企新型发展模式探究——以茶园创新经营为例》，排名1/5（1）
21.获得软件著作权，排名1（2）
22.Lingzhen Qu. An Analysis of the Implications of Tao Xingzhi’s Educational Thought on Junior High School Chinese Language Classrooms[C]. ICGPSH 2023,Oxford, EWA Pulishing2024:214-220.五类期刊.（2）
23.瞿伶真,童可薇.乡村振兴视角下村镇“一村一品”发展路径探究——以安化县高马二溪村为例[J].世界农业经济研究，2023,4(4):26-29.其他期刊.（1）
24.瞿伶真,鲍洋洋,朱瑾文.中华文化软实力创新性提升的价值探析与实践研究——以茶文化的传播推广为例[J].生活文摘,2023:125.其他期刊.（1）
25.2024年（第17届）中国大学生计算机设计大赛三等奖（1/3）（10）</t>
  </si>
  <si>
    <t>创新能力认定满分</t>
  </si>
  <si>
    <t xml:space="preserve">杨蕊 </t>
  </si>
  <si>
    <t xml:space="preserve">1.2023年校十佳团员（2）
2.2023-2024学年 （杭州师范大学保障服务杭州亚运会）校优秀志愿者（2）
3.2022年 校优秀共青团干部（2）
4.2022-2023学年 校优秀学生干部（2）
</t>
  </si>
  <si>
    <t>1.省级，2024年7月获浙江省中国国际大学生创新大赛金奖（排名3/15）（2.25分）
2.省级，2024年5月获浙江省第十四届“挑战杯”大学生创业计划竞赛金奖（排名3/15）（2.25分）
3.校级，2024年4月获2024年杭师大电子商务三创赛校赛二等奖（2/5）（1.2分）
4.国家级，2023年12月获中国国际大学生创新大赛银奖（排名3/15）（4.5分）
5.省级，2023年5月获浙江省第十八届“挑战杯”工商银行大学生课外学术科技作品竞赛银奖（排名5/10）（0.25714分）
6.杨蕊.从小说&lt;人生&gt;到电影&lt;人生&gt;：悲剧主题的淡化与消解.青年文学家，2023,(24):157-160.五类期刊（2）
7.张洋、杨蕊、盛畅、朱雨薇.苕溪人文交游考略.中国古典文学研究，2024,(19):1-7.五类期刊（2）</t>
  </si>
  <si>
    <t>汉语言文学（师范）</t>
  </si>
  <si>
    <t>孔希雅</t>
  </si>
  <si>
    <t>1.2021-2022学年，校优秀学生干部（2）2.2022-2023学年，校三好学生（2）
3.2022-2023学年，获校优秀志愿者（2）
4.2023-2024学年，获校优秀志愿者（2）
5.2023年度校级优秀团干部（2)</t>
  </si>
  <si>
    <t>1.省级，2023年5月获浙江省第十八届“挑战杯”大学生课外学术科技作品竞赛金奖（排名1/8）（7.5）
2.省级，2024年7月获第十届浙江省国际大学生创新创业大赛金奖（排名1/15）（7.5）
3.省级，2024年5月获浙江省第十四届“挑战杯”大学生创业计划竞赛金奖（排名1/11）（7.5）
4.省级，2023年8月获第九届浙江省国际“互联网+”大学生创新创业大赛银奖（排名1/15）（6）
5.省级，2024年3月获浙江省第六届大学生乡村振兴创意大赛银奖（排名5/5）（0.9）
8.孔希雅.引入创意活水，推动非遗民间故事活态传承.杭州,2023(05):56-57.1/3.五类期刊（排名1/3）（2）</t>
  </si>
  <si>
    <t>蔡不了</t>
  </si>
  <si>
    <t>1.校级，2021-2022学年 校三好学生（2）
2.校级，2021-2022学年 校优秀学生干部（2）
3.校级，2021-2022学年 校优秀团员（2）
4.校级，2021-2022学年 校优秀志愿者（2）
5.校级，2022-2023学年 校三好学生（2）
6.校级，2022-2023学年 校优秀志愿者（2）</t>
  </si>
  <si>
    <t>1.国家级，2024年美国大学生数学建模大赛H奖（二等奖）（排名1/3）（4）
3.省级，2022年浙江省第八届大学生经济管理案例竞赛省一等奖（排名3/5）（2.25）
4.省级，2023年浙江省第九届国际“互联网+”大学生创新创业大赛铜奖（排名3/14）（1.5）
5.省级，2023年浙江省第十八届“挑战杯”大学生课外学术科技作品竞赛红色专项赛铜奖（排名2/10）（2）
6.省级，2023年浙江省第六届乡村振兴创意大赛铜奖（排名7/7）（0.375）
7.省级，2024年浙江省第十九届大学生电子商务竞赛二等奖（排名1/5）（6）
8.省级，2024年浙江省第十四届“挑战杯”大学生创业计划竞赛铜奖（排名2/9）（2）
9.校级，2023年杭州师范大学第九届“互联网＋”创新创业大赛二等奖（排名3/8）（0.9）
10.校级，2024年杭州师范大学国际大学生创新大赛二等奖（芸芽育生团队）（排名2/14）（1.2）
11.校级，2024年杭州师范大学国际大学生创新大赛二等奖（乡育莳光团队）（排名11/12）（0.1）
12.校级，2024年杭州师范大学国际大学生创新大赛三等奖（e展红途团队）（排名3/10）（0.6）
13.校级，2024年杭州师范大学国际大学生创新大赛三等奖（高山茗语团队）（排名5/12）（0.067）
14.蔡不了.从陶渊明由“仕”入“隐”之心迹探魏晋隐逸新思潮.名家名作,ISSN 2095-8854  CN 14-1373/I.五类期刊.（2）
15.蔡不了.浅析丁西林早期情境剧的“轻喜剧”特征——以&lt;压迫&gt;为例.小说月刊,ISSN 2095-8854  CN 14-1373/I.五类期刊.（2）</t>
  </si>
  <si>
    <t>林炜珞</t>
  </si>
  <si>
    <t>1.2021-2022学年 校优秀学生干部（2）
2.2021-2022学年 三好学生（2）
3.2022-2023学年 校优秀学生干部（2）
4.2022-2023学年 三好学生（2）
5.2023-2024学年 校级优秀团员（2）</t>
  </si>
  <si>
    <t>1.2021-2022学年第二学期 校级“互联网+”二等奖，排名第十三（0.075） 
2.2022-2023学年第二学期 省级“互联网+”二等奖，排名第三（1.8） 
3.2022-2023学年第二学期 省级“挑战杯”一等奖，排名第四（0.45） 
4.2023-2024学年第二学期 省级“互联网+”一等奖，排名第六（0.1875） 
5.2023-2024学年第二学期 省级“挑战杯”一等奖，排名第五（0.28125）
6.2023-2024学年第二学期 国家级全国大学生计算机设计大赛铜奖，排名第三（3） 
7.省级期刊《杭州》发表论文《引入创意活水，推动非遗民间故事活态传承》二作（2）</t>
  </si>
  <si>
    <t>郑奕宁</t>
  </si>
  <si>
    <t>1.2024年6月获得杭州师范大学2023学年优秀团员（2） 
2.2023年1月 获杭州师范大学2021-2022学年优秀学生干部（2）
3.2024年5月获杭州师范大学2023学年（亚运会服务保障）优秀志愿者（2）
4.2023年12月 获2022-2023学年三好学生（2）5.2023年6月 获2022学年优秀团干部（2）</t>
  </si>
  <si>
    <t>1.省级，2023年11月获浙江省第十一届大学生中华经典诵写讲大赛 “诗泽之江”诗词讲解竞赛一等奖（排名1/1）（15）
2.省级，2024年7月获浙江省国际大学生创新大赛(2024)二等奖（排名8/14）（0.164）
3.省级，2024 年 6月获得2024 年中国大学生计算机设计大赛浙江省赛二等奖（排名5/5）；（0.15）
4.校级，2023年8月获第二十一届“挑战杯”大学生课外学术科技作品竞赛红色专项赛校级三等奖（排名2/10）;（0.8）
5.校级，2023年8月获杭州师范大学第二十一届“挑战杯”大学生课外学术科技作品竞赛三等奖（排名2/10）（0.8）
6.校级，2023年6月获杭州师范大学第十六届大学生计算机设计大赛二等奖（排名5/5）;（0.45）
7.国家级，2024年4月获第十四届“正大杯”全国大学生市场调查与分析大赛浙江赛区（本科组）三等奖（排名4/5）;（1.5）
8.校级，2023年10月获杭州师范大学第二十二届大学生多媒体作品设计竞赛三等奖（排名4/4）（0.4）
9.省级，2023年12月获2023年浙江省大学生艺术节（展演）《饮湖上初晴后雨》《声声慢》省一等奖（1.2）
10.国家级，2024年6月获全国第七届大学生艺术节（展演）《钗头凤》《行香子》省一等奖（2.4）
11.校级，2024年7月获杭州师范大学大学生师范生教学技能竞赛三等奖（排名1/1）（4）</t>
  </si>
  <si>
    <t>方思怡</t>
  </si>
  <si>
    <t>1.2022-2023学年 三好学生（2）
2.2022年 校优秀共青团干部（2）
3.2021-2022学年 三好学生（2）
4.2022-2023学年 校优秀学生干部（2）
5.2023年 校优秀团员（2）
6.2023年校优秀志愿者（2）</t>
  </si>
  <si>
    <t>1.2021-2022学年 第二学期 杭州师范大学“互联网+”创新创业大赛一等奖（0.1）
2.2022-2023学年 第二学期 浙江省第十八届“挑战杯”大学生课外学术科技作品竞赛红色专项赛铜奖（0.3）
3.2023-2024学年 第二学期 杭州师范大学国际大学生创新大赛三等奖（0.1）
4.2023-2024学年 第二学期 浙江省第十四届“挑战杯”大学生创业计划竞赛金奖（0.2）</t>
  </si>
  <si>
    <t>施翼</t>
  </si>
  <si>
    <t>1.校级，2022年度杭州师范大学校级优秀团员（2）
2.校级，2022年度杭州师范大学校级优秀学生干部（2）
3.校级，2023年度杭州师范大学校级优秀学生干部（2）
4.校级，2023年度杭州师范大学校级优秀团员（2）
5.校级，2024年度杭州师范大学校级优秀团干部（2）</t>
  </si>
  <si>
    <t>1.省级，2024年7月获浙江省“互联网+”国际大学生创新大赛红旅组一等奖（排名：7/15）（0.19）
2.省级，2023年12月获浙江省大学生艺术节一等奖（排名：1/3）（4）
3.省级，2023年10月获浙江省中华经典诵写讲大赛“诗泽之江”诗词讲解竞赛三等奖（排名：1/1）（10）
4.校级，2023年6月获杭州师范大学中华经典诵读大赛“典润之江”诗歌朗诵比赛集体组三等奖（排名：1/3）（2）
5.校级，2024年1月杭州师范大学挑战杯银奖（排名：1/15）（3）
6.施翼 杜陈露 那日松.2022亚运赛事下杭州城市语言景观与品牌形象研究.现代语言学.2023(10):4864-4871.1/3.核心期刊（2）</t>
  </si>
  <si>
    <t>徐颖颖</t>
  </si>
  <si>
    <t>1.2021-2022 校三好学生（2）
2. 2022-2023 校三好学生（2）
3.2022-2023 校优秀学生干部（2）
4.2023-2024优秀团干部（2）</t>
  </si>
  <si>
    <t>1.省级，2024年7月获浙江省国际大学生创新大赛（2024）一等奖（6/12）（0.25）
2.校级，2024年4月获杭州师范大学国际大学生创新大赛一等奖（3/15）（1.2）
3.徐颖颖，《温情叙事下的性别偏见与主体性失落——我读刘慈欣《带上她的眼睛》，《名作欣赏》2024 年第23期（2）
4.徐颖颖，《复合符号创作下的寓言现实主义——“葵的精神世界”短视频批评》，《西湖文艺评论》2024年第1期（2）</t>
  </si>
  <si>
    <t>蔡佳文</t>
  </si>
  <si>
    <t>1.2021-2022学年 校级优秀团员（2）
2.2022-2023年 校级优秀团员（2）
3.2021-2022学年 校级优秀学生干部（2）
4.2022-2023学年 校优秀学生干部（2）</t>
  </si>
  <si>
    <t>无</t>
  </si>
  <si>
    <t>应佳琪</t>
  </si>
  <si>
    <t>1.校级，2023年1月获校级优秀学生干部（2）
2.校级，2023年1月获校级三好学生（2）
3.校级，2023年6月获校级优秀团干部（2）
4.校级，优秀团员（2）
5.校级亚运通道优秀志愿者（2）</t>
  </si>
  <si>
    <t>1.国家级，2024年5月获首届全国大学生职业规划大赛铜奖（排名1/1）（20）
2.国家级，2023年获第十八届“挑战杯”全国大学生课外学术科技作品竞赛红色专项三等奖（排名6/6）（1）
3.省级，2024年6月获浙江省第十四届“挑战杯”大学生创业计划大赛铜奖（排名3/14）（1.5）
4.省级，2024年7月获第九届浙江省“互联网+”大学生创新创业大赛铜奖（2/14）（2)
5.校级，2024年7月获全国师范院校师范生技能竞赛一等奖（排名1/1）(8)</t>
  </si>
  <si>
    <t>孙誉宁</t>
  </si>
  <si>
    <t>1.校级，2023年12月获校级三好学生（2）
2.校级，2023年12月获校级优秀学生干部（2）
3.校级，2023年1月获校级三好学生（2）</t>
  </si>
  <si>
    <t>1.校级，2024年7月杭州师范大学第18届师范生教学技能竞赛三等奖（排名第一）（4）
2.校级，2024年5月杭州师范大学“挑战杯”三等奖（排名第三）（0.6）
4.校级，2023年5月杭州师范大学“互联网+”创新创业大赛一等奖-“乡育”舞态（排名第十四）（0.1）
5.校级，2023年5月杭州师范大学“互联网+”创新创业大赛三等奖-浙小爱（排名第六）（0.08）
6.校级，2023年6月“挑战杯”大学生课外学术科技作品竞赛二等奖（排名第三）（0.72）
7.校级，2022年9月杭州师范大学乡村振兴大赛暨“建行裕农通杯”浙江省大学生乡村振兴创意大赛二等奖（排名第三）（0.9）
8.孙誉宁.像一枚石子,投掷到故事中央[J].快乐阅读,2023,(09):32.（2）
9.Yuning Sun.“Cultural Common Prosperity: A Empirical Study on the Practice and Governance of “Rural Spring Festival Gala”in the Developed Area of Eastern China.” Advances in Economics and Management Research (2023): n. pag.（2）</t>
  </si>
  <si>
    <t>卢柯同</t>
  </si>
  <si>
    <t>1、校级，2022-2023年度校优秀学生干部。（2）
2、校级，2022年度校优秀团员。（2）
3、校级，2023年度校优秀志愿者。（2）</t>
  </si>
  <si>
    <t>1、省级，2023年5月获浙江省第十八届“挑战杯”大学生课外学术科技作品竞赛金奖。排名（10/10）（0.32143）
2、省级，2024年5月浙江省第十四届“挑战杯”大学生创业计划竞赛铜奖。排名（7/13）（0.15）
3、卢柯同,彭秋溪.从新昌调腔旧抄本浅谈舞台本曲本的整理[J].中国越学.第15辑.2023(00):227-260.其他类期刊（1）
4、卢柯同, 彭秋溪.缘“墓”求“戏”——重估宋金元墓室杂剧砖雕的戏曲史价值[C].第七届戏曲与俗文学国际学术研讨会暨中华戏剧学刊联盟年会论文集.其他类期刊（1）</t>
  </si>
  <si>
    <t>马偲涵</t>
  </si>
  <si>
    <t>1.2022年9月，获校三好学生（2分）
2.2024年3月，获校优秀团员（2分）
3.2023年11月，获校优秀学生干部（2分）</t>
  </si>
  <si>
    <t>1.省级，2023年7月获浙江省大学生创新大赛金奖（排名4/12）
（0.25）</t>
  </si>
  <si>
    <t>汉语国际教育</t>
  </si>
  <si>
    <t>张以帆</t>
  </si>
  <si>
    <t>1.校级，2022年度获杭州师范大学优秀团员称号
2.校级，2022年-2023学年获校优秀学生干部称号
3.校级，2024年获杭州师范大学服务保障杭州亚（残）运会工作优秀团员</t>
  </si>
  <si>
    <t>1.张以帆，大型国际体育赛事汉英标语特征的比较研究，现代语言
学，2023,11(11):5223-5232.1/2.RCCSE OA中文核心期刊（A）.（2）</t>
  </si>
  <si>
    <t>潘安吉</t>
  </si>
  <si>
    <t>1.2021-2022学年 校三好学生（2）
2.2022-2023学年 校三好学生（2）</t>
  </si>
  <si>
    <t>郑茜茜</t>
  </si>
  <si>
    <t>1.2024年校优秀志愿者（2）</t>
  </si>
  <si>
    <t>1.2021-2022学年获第十二届全国大学生红色旅游创意策划大赛（初赛）华东地区二等奖，排名4/5（0.15）</t>
  </si>
  <si>
    <t>蒋宇冰</t>
  </si>
  <si>
    <t>1..2023年度杭州师范大学优秀志愿者称号（2）</t>
  </si>
  <si>
    <t>沈怡雯</t>
  </si>
  <si>
    <t>1.2021年10月获2020-2021学年校“优秀学生干部”荣誉称号（2）
2.校级，2023年6月获2022-2023学年校“优秀志愿者”荣誉称号（2）</t>
  </si>
  <si>
    <t xml:space="preserve">
1.沈怡雯.三孩政策下浙江院校应届毕业生婚姻生育观现状研究.家庭生活指南,2023，39（06）.其他期刊（1）</t>
  </si>
  <si>
    <t>蒋嘉瑜</t>
  </si>
  <si>
    <t>1.2024年 校优秀志愿者（2）</t>
  </si>
  <si>
    <t>沈亦婷</t>
  </si>
  <si>
    <t xml:space="preserve">1.2024年3月，获校优秀团员称号(2)     </t>
  </si>
  <si>
    <t>史佳怡</t>
  </si>
  <si>
    <t>张丹阳</t>
  </si>
  <si>
    <t>1.2024学年获校级优秀志愿者（2）</t>
  </si>
  <si>
    <t>殷洁</t>
  </si>
  <si>
    <t>1.中华经典诵读大赛个人组校级三等奖（4）</t>
  </si>
  <si>
    <t>刘思怡</t>
  </si>
  <si>
    <t>汉语言文学经亨颐实验班（师范）</t>
  </si>
  <si>
    <t>蔡欣妤</t>
  </si>
  <si>
    <t>汉语言文学</t>
  </si>
  <si>
    <t>林一华</t>
  </si>
  <si>
    <t>王雨莹</t>
  </si>
  <si>
    <t>周赓</t>
  </si>
  <si>
    <t>1.2023-2024学年 校优秀志愿者（2）</t>
  </si>
  <si>
    <t>赖以宁</t>
  </si>
  <si>
    <t>1.2022-2023学年 校优秀学生干部（2）</t>
  </si>
  <si>
    <t>贺倾原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</si>
</sst>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2">
    <font>
      <sz val="11"/>
      <color theme="1"/>
      <name val="宋体"/>
      <charset val="134"/>
      <scheme val="minor"/>
    </font>
    <font>
      <sz val="12"/>
      <name val="宋体"/>
      <charset val="0"/>
    </font>
    <font>
      <b/>
      <sz val="12"/>
      <name val="宋体"/>
      <charset val="0"/>
    </font>
    <font>
      <sz val="12"/>
      <color rgb="FFFF0000"/>
      <name val="宋体"/>
      <charset val="0"/>
    </font>
    <font>
      <sz val="12"/>
      <name val="宋体"/>
      <charset val="134"/>
    </font>
    <font>
      <sz val="22"/>
      <name val="方正小标宋_GBK"/>
      <charset val="134"/>
    </font>
    <font>
      <b/>
      <sz val="12"/>
      <name val="宋体"/>
      <charset val="134"/>
    </font>
    <font>
      <sz val="12"/>
      <color rgb="FF000000"/>
      <name val="宋体"/>
      <charset val="0"/>
    </font>
    <font>
      <sz val="12"/>
      <color theme="1"/>
      <name val="宋体"/>
      <charset val="134"/>
    </font>
    <font>
      <sz val="12"/>
      <color theme="1"/>
      <name val="宋体"/>
      <charset val="0"/>
    </font>
    <font>
      <sz val="11"/>
      <color theme="1"/>
      <name val="宋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54"/>
  <sheetViews>
    <sheetView tabSelected="1" zoomScale="80" zoomScaleNormal="80" workbookViewId="0">
      <selection activeCell="B38" sqref="B38"/>
    </sheetView>
  </sheetViews>
  <sheetFormatPr defaultColWidth="9.12962962962963" defaultRowHeight="15.6"/>
  <cols>
    <col min="1" max="1" width="22.0277777777778" style="1" customWidth="1"/>
    <col min="2" max="2" width="21.212962962963" style="1" customWidth="1"/>
    <col min="3" max="3" width="8.98148148148148" style="1" customWidth="1"/>
    <col min="4" max="4" width="18.9814814814815" style="1" customWidth="1"/>
    <col min="5" max="5" width="17.6759259259259" style="1" customWidth="1"/>
    <col min="6" max="6" width="29.1018518518519" style="1" customWidth="1"/>
    <col min="7" max="7" width="49.0092592592593" style="1" customWidth="1"/>
    <col min="8" max="8" width="11.1296296296296" style="1" customWidth="1"/>
    <col min="9" max="9" width="22.8611111111111" style="5" customWidth="1"/>
    <col min="10" max="10" width="33.1944444444444" style="5" customWidth="1"/>
    <col min="11" max="11" width="11.1296296296296" style="1" customWidth="1"/>
    <col min="12" max="12" width="12.9444444444444" style="1" customWidth="1"/>
    <col min="13" max="13" width="29.2777777777778" style="1" customWidth="1"/>
    <col min="14" max="14" width="11.7037037037037" style="1" customWidth="1"/>
    <col min="15" max="15" width="11.4259259259259" style="1" customWidth="1"/>
    <col min="16" max="16" width="22.9814814814815" style="1" customWidth="1"/>
    <col min="17" max="16384" width="9.12962962962963" style="1"/>
  </cols>
  <sheetData>
    <row r="1" s="1" customFormat="1" ht="56" customHeight="1" spans="1:16">
      <c r="A1" s="6" t="s">
        <v>0</v>
      </c>
      <c r="B1" s="6"/>
      <c r="C1" s="6"/>
      <c r="D1" s="6"/>
      <c r="E1" s="6"/>
      <c r="F1" s="6"/>
      <c r="G1" s="6"/>
      <c r="H1" s="6"/>
      <c r="I1" s="6"/>
      <c r="J1" s="6"/>
      <c r="K1" s="6"/>
      <c r="L1" s="6"/>
      <c r="M1" s="6"/>
      <c r="N1" s="6"/>
      <c r="O1" s="6"/>
      <c r="P1" s="6"/>
    </row>
    <row r="2" s="2" customFormat="1" ht="124.8" spans="1:16">
      <c r="A2" s="7" t="s">
        <v>1</v>
      </c>
      <c r="B2" s="7" t="s">
        <v>2</v>
      </c>
      <c r="C2" s="7" t="s">
        <v>3</v>
      </c>
      <c r="D2" s="8" t="s">
        <v>4</v>
      </c>
      <c r="E2" s="8" t="s">
        <v>5</v>
      </c>
      <c r="F2" s="8" t="s">
        <v>6</v>
      </c>
      <c r="G2" s="7" t="s">
        <v>7</v>
      </c>
      <c r="H2" s="7" t="s">
        <v>8</v>
      </c>
      <c r="I2" s="8" t="s">
        <v>9</v>
      </c>
      <c r="J2" s="8" t="s">
        <v>10</v>
      </c>
      <c r="K2" s="7" t="s">
        <v>11</v>
      </c>
      <c r="L2" s="8" t="s">
        <v>12</v>
      </c>
      <c r="M2" s="8" t="s">
        <v>13</v>
      </c>
      <c r="N2" s="7" t="s">
        <v>14</v>
      </c>
      <c r="O2" s="7" t="s">
        <v>15</v>
      </c>
      <c r="P2" s="7" t="s">
        <v>16</v>
      </c>
    </row>
    <row r="3" s="1" customFormat="1" ht="409" customHeight="1" spans="1:16">
      <c r="A3" s="9">
        <v>1</v>
      </c>
      <c r="B3" s="9" t="s">
        <v>17</v>
      </c>
      <c r="C3" s="10" t="s">
        <v>18</v>
      </c>
      <c r="D3" s="9" t="s">
        <v>19</v>
      </c>
      <c r="E3" s="11">
        <v>4.25</v>
      </c>
      <c r="F3" s="11">
        <f t="shared" ref="F3:F33" si="0">(E3/4.37)*100</f>
        <v>97.254004576659</v>
      </c>
      <c r="G3" s="11" t="s">
        <v>20</v>
      </c>
      <c r="H3" s="10">
        <v>10</v>
      </c>
      <c r="I3" s="20">
        <f>H3/MAX($H$3:$H$33)*100</f>
        <v>83.3333333333333</v>
      </c>
      <c r="J3" s="21" t="s">
        <v>21</v>
      </c>
      <c r="K3" s="22">
        <v>91.9863</v>
      </c>
      <c r="L3" s="14">
        <f>K3/MAX($K$3:$K$33)*100</f>
        <v>100</v>
      </c>
      <c r="M3" s="14">
        <f t="shared" ref="M3:M47" si="1">F3*0.75+I3*0.15+L3*0.1</f>
        <v>95.4405034324943</v>
      </c>
      <c r="N3" s="14">
        <f>RANK(M3,$M$3:$M$33)</f>
        <v>1</v>
      </c>
      <c r="O3" s="14">
        <v>31</v>
      </c>
      <c r="P3" s="14" t="s">
        <v>22</v>
      </c>
    </row>
    <row r="4" s="3" customFormat="1" ht="347" customHeight="1" spans="1:255">
      <c r="A4" s="9">
        <v>2</v>
      </c>
      <c r="B4" s="9" t="s">
        <v>17</v>
      </c>
      <c r="C4" s="10" t="s">
        <v>23</v>
      </c>
      <c r="D4" s="9" t="s">
        <v>19</v>
      </c>
      <c r="E4" s="11">
        <v>4.19</v>
      </c>
      <c r="F4" s="11">
        <f t="shared" si="0"/>
        <v>95.8810068649886</v>
      </c>
      <c r="G4" s="11" t="s">
        <v>24</v>
      </c>
      <c r="H4" s="10">
        <v>8</v>
      </c>
      <c r="I4" s="20">
        <f>H4/MAX($H$3:$H$33)*100</f>
        <v>66.6666666666667</v>
      </c>
      <c r="J4" s="21" t="s">
        <v>25</v>
      </c>
      <c r="K4" s="22">
        <v>14.4571</v>
      </c>
      <c r="L4" s="14">
        <v>100</v>
      </c>
      <c r="M4" s="14">
        <f t="shared" si="1"/>
        <v>91.9107551487414</v>
      </c>
      <c r="N4" s="14">
        <f>RANK(M4,$M$3:$M$33)</f>
        <v>2</v>
      </c>
      <c r="O4" s="14">
        <v>31</v>
      </c>
      <c r="P4" s="14" t="s">
        <v>22</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2" customHeight="1" spans="1:255">
      <c r="A5" s="9">
        <v>3</v>
      </c>
      <c r="B5" s="12" t="s">
        <v>26</v>
      </c>
      <c r="C5" s="12" t="s">
        <v>27</v>
      </c>
      <c r="D5" s="9" t="s">
        <v>19</v>
      </c>
      <c r="E5" s="13">
        <v>4.36</v>
      </c>
      <c r="F5" s="11">
        <f t="shared" si="0"/>
        <v>99.7711670480549</v>
      </c>
      <c r="G5" s="13" t="s">
        <v>28</v>
      </c>
      <c r="H5" s="14">
        <v>10</v>
      </c>
      <c r="I5" s="20">
        <f>H5/MAX($H$3:$H$33)*100</f>
        <v>83.3333333333333</v>
      </c>
      <c r="J5" s="20" t="s">
        <v>29</v>
      </c>
      <c r="K5" s="14">
        <v>31.4</v>
      </c>
      <c r="L5" s="14">
        <f>K5/MAX($K$3:$K$33)*100</f>
        <v>34.1355180064857</v>
      </c>
      <c r="M5" s="14">
        <f t="shared" si="1"/>
        <v>90.7419270866898</v>
      </c>
      <c r="N5" s="14">
        <f>RANK(M5,$M$3:$M$33)</f>
        <v>3</v>
      </c>
      <c r="O5" s="14">
        <v>31</v>
      </c>
      <c r="P5" s="14"/>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1" customFormat="1" ht="409.5" spans="1:16">
      <c r="A6" s="9">
        <v>4</v>
      </c>
      <c r="B6" s="9" t="s">
        <v>17</v>
      </c>
      <c r="C6" s="9" t="s">
        <v>30</v>
      </c>
      <c r="D6" s="9" t="s">
        <v>19</v>
      </c>
      <c r="E6" s="11">
        <v>4.19</v>
      </c>
      <c r="F6" s="11">
        <f t="shared" si="0"/>
        <v>95.8810068649886</v>
      </c>
      <c r="G6" s="11" t="s">
        <v>31</v>
      </c>
      <c r="H6" s="10">
        <v>12</v>
      </c>
      <c r="I6" s="20">
        <f>H6/MAX($H$3:$H$33)*100</f>
        <v>100</v>
      </c>
      <c r="J6" s="11" t="s">
        <v>32</v>
      </c>
      <c r="K6" s="10">
        <v>24.99</v>
      </c>
      <c r="L6" s="14">
        <f>K6/MAX($K$3:$K$33)*100</f>
        <v>27.1670890121681</v>
      </c>
      <c r="M6" s="14">
        <f t="shared" si="1"/>
        <v>89.6274640499582</v>
      </c>
      <c r="N6" s="14">
        <f>RANK(M6,$M$3:$M$33)</f>
        <v>4</v>
      </c>
      <c r="O6" s="14">
        <v>31</v>
      </c>
      <c r="P6" s="14"/>
    </row>
    <row r="7" s="1" customFormat="1" ht="273.6" spans="1:16">
      <c r="A7" s="9">
        <v>5</v>
      </c>
      <c r="B7" s="9" t="s">
        <v>17</v>
      </c>
      <c r="C7" s="9" t="s">
        <v>33</v>
      </c>
      <c r="D7" s="9" t="s">
        <v>19</v>
      </c>
      <c r="E7" s="11">
        <v>4.29</v>
      </c>
      <c r="F7" s="11">
        <f t="shared" si="0"/>
        <v>98.1693363844393</v>
      </c>
      <c r="G7" s="11" t="s">
        <v>34</v>
      </c>
      <c r="H7" s="10">
        <v>10</v>
      </c>
      <c r="I7" s="20">
        <f>H7/MAX($H$3:$H$33)*100</f>
        <v>83.3333333333333</v>
      </c>
      <c r="J7" s="21" t="s">
        <v>35</v>
      </c>
      <c r="K7" s="23">
        <v>7.79375</v>
      </c>
      <c r="L7" s="14">
        <f>K7/MAX($K$3:$K$33)*100</f>
        <v>8.47272909117988</v>
      </c>
      <c r="M7" s="14">
        <f t="shared" si="1"/>
        <v>86.9742751974475</v>
      </c>
      <c r="N7" s="14">
        <f>RANK(M7,$M$3:$M$33)</f>
        <v>5</v>
      </c>
      <c r="O7" s="14">
        <v>31</v>
      </c>
      <c r="P7" s="14"/>
    </row>
    <row r="8" s="1" customFormat="1" ht="409.5" spans="1:16">
      <c r="A8" s="9">
        <v>6</v>
      </c>
      <c r="B8" s="12" t="s">
        <v>26</v>
      </c>
      <c r="C8" s="12" t="s">
        <v>36</v>
      </c>
      <c r="D8" s="9" t="s">
        <v>19</v>
      </c>
      <c r="E8" s="13">
        <v>4.16</v>
      </c>
      <c r="F8" s="11">
        <f t="shared" si="0"/>
        <v>95.1945080091533</v>
      </c>
      <c r="G8" s="13" t="s">
        <v>37</v>
      </c>
      <c r="H8" s="14">
        <v>10</v>
      </c>
      <c r="I8" s="20">
        <f>H8/MAX($H$3:$H$33)*100</f>
        <v>83.3333333333333</v>
      </c>
      <c r="J8" s="11" t="s">
        <v>38</v>
      </c>
      <c r="K8" s="14">
        <v>26.86</v>
      </c>
      <c r="L8" s="14">
        <f>K8/MAX($K$3:$K$33)*100</f>
        <v>29.2000004348474</v>
      </c>
      <c r="M8" s="14">
        <f t="shared" si="1"/>
        <v>86.8158810503497</v>
      </c>
      <c r="N8" s="14">
        <f>RANK(M8,$M$3:$M$33)</f>
        <v>6</v>
      </c>
      <c r="O8" s="14">
        <v>31</v>
      </c>
      <c r="P8" s="14"/>
    </row>
    <row r="9" s="4" customFormat="1" ht="202.8" spans="1:255">
      <c r="A9" s="9">
        <v>7</v>
      </c>
      <c r="B9" s="15" t="s">
        <v>26</v>
      </c>
      <c r="C9" s="15" t="s">
        <v>39</v>
      </c>
      <c r="D9" s="9" t="s">
        <v>19</v>
      </c>
      <c r="E9" s="16">
        <v>4.17</v>
      </c>
      <c r="F9" s="11">
        <f t="shared" si="0"/>
        <v>95.4233409610984</v>
      </c>
      <c r="G9" s="16" t="s">
        <v>40</v>
      </c>
      <c r="H9" s="15">
        <v>12</v>
      </c>
      <c r="I9" s="20">
        <f>H9/MAX($H$3:$H$33)*100</f>
        <v>100</v>
      </c>
      <c r="J9" s="16" t="s">
        <v>41</v>
      </c>
      <c r="K9" s="15">
        <v>0.6</v>
      </c>
      <c r="L9" s="14">
        <f>K9/MAX($K$3:$K$33)*100</f>
        <v>0.652271044709919</v>
      </c>
      <c r="M9" s="14">
        <f t="shared" si="1"/>
        <v>86.6327328252948</v>
      </c>
      <c r="N9" s="14">
        <f>RANK(M9,$M$3:$M$33)</f>
        <v>7</v>
      </c>
      <c r="O9" s="14">
        <v>31</v>
      </c>
      <c r="P9" s="15"/>
      <c r="Q9" s="26"/>
      <c r="R9" s="26"/>
      <c r="S9" s="26"/>
      <c r="T9" s="26"/>
      <c r="U9" s="26"/>
      <c r="V9" s="26"/>
      <c r="W9" s="26"/>
      <c r="X9" s="26"/>
      <c r="Y9" s="26"/>
      <c r="Z9" s="26"/>
      <c r="AA9" s="26"/>
      <c r="AB9" s="26"/>
      <c r="AC9" s="26"/>
      <c r="AD9" s="26"/>
      <c r="AE9" s="26"/>
      <c r="AF9" s="26"/>
      <c r="AG9" s="26"/>
      <c r="AH9" s="26"/>
      <c r="AI9" s="26"/>
      <c r="AJ9" s="26"/>
      <c r="AK9" s="26"/>
      <c r="AL9" s="26"/>
      <c r="AM9" s="26"/>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43.2" spans="1:39">
      <c r="A10" s="9">
        <v>8</v>
      </c>
      <c r="B10" s="15" t="s">
        <v>26</v>
      </c>
      <c r="C10" s="15" t="s">
        <v>42</v>
      </c>
      <c r="D10" s="9" t="s">
        <v>19</v>
      </c>
      <c r="E10" s="16">
        <v>4.03</v>
      </c>
      <c r="F10" s="11">
        <f t="shared" si="0"/>
        <v>92.2196796338673</v>
      </c>
      <c r="G10" s="16" t="s">
        <v>43</v>
      </c>
      <c r="H10" s="15">
        <v>10</v>
      </c>
      <c r="I10" s="20">
        <f>H10/MAX($H$3:$H$33)*100</f>
        <v>83.3333333333333</v>
      </c>
      <c r="J10" s="16" t="s">
        <v>44</v>
      </c>
      <c r="K10" s="15">
        <v>21.19</v>
      </c>
      <c r="L10" s="14">
        <f>K10/MAX($K$3:$K$33)*100</f>
        <v>23.0360390623386</v>
      </c>
      <c r="M10" s="14">
        <f t="shared" si="1"/>
        <v>83.9683636316343</v>
      </c>
      <c r="N10" s="14">
        <f>RANK(M10,$M$3:$M$33)</f>
        <v>8</v>
      </c>
      <c r="O10" s="14">
        <v>31</v>
      </c>
      <c r="P10" s="15"/>
      <c r="Q10" s="26"/>
      <c r="R10" s="26"/>
      <c r="S10" s="26"/>
      <c r="T10" s="26"/>
      <c r="U10" s="26"/>
      <c r="V10" s="26"/>
      <c r="W10" s="26"/>
      <c r="X10" s="26"/>
      <c r="Y10" s="26"/>
      <c r="Z10" s="26"/>
      <c r="AA10" s="26"/>
      <c r="AB10" s="26"/>
      <c r="AC10" s="26"/>
      <c r="AD10" s="26"/>
      <c r="AE10" s="26"/>
      <c r="AF10" s="26"/>
      <c r="AG10" s="26"/>
      <c r="AH10" s="26"/>
      <c r="AI10" s="26"/>
      <c r="AJ10" s="26"/>
      <c r="AK10" s="26"/>
      <c r="AL10" s="26"/>
      <c r="AM10" s="26"/>
    </row>
    <row r="11" s="1" customFormat="1" ht="409" customHeight="1" spans="1:39">
      <c r="A11" s="9">
        <v>9</v>
      </c>
      <c r="B11" s="15" t="s">
        <v>26</v>
      </c>
      <c r="C11" s="15" t="s">
        <v>45</v>
      </c>
      <c r="D11" s="9" t="s">
        <v>19</v>
      </c>
      <c r="E11" s="16">
        <v>4.18</v>
      </c>
      <c r="F11" s="11">
        <f t="shared" si="0"/>
        <v>95.6521739130435</v>
      </c>
      <c r="G11" s="16" t="s">
        <v>46</v>
      </c>
      <c r="H11" s="15">
        <v>8</v>
      </c>
      <c r="I11" s="20">
        <f>H11/MAX($H$3:$H$33)*100</f>
        <v>66.6666666666667</v>
      </c>
      <c r="J11" s="16" t="s">
        <v>47</v>
      </c>
      <c r="K11" s="15">
        <v>5.45</v>
      </c>
      <c r="L11" s="14">
        <f>K11/MAX($K$3:$K$33)*100</f>
        <v>5.92479532278176</v>
      </c>
      <c r="M11" s="14">
        <f t="shared" si="1"/>
        <v>82.3316099670608</v>
      </c>
      <c r="N11" s="14">
        <f>RANK(M11,$M$3:$M$33)</f>
        <v>9</v>
      </c>
      <c r="O11" s="14">
        <v>31</v>
      </c>
      <c r="P11" s="15"/>
      <c r="Q11" s="26"/>
      <c r="R11" s="26"/>
      <c r="S11" s="26"/>
      <c r="T11" s="26"/>
      <c r="U11" s="26"/>
      <c r="V11" s="26"/>
      <c r="W11" s="26"/>
      <c r="X11" s="26"/>
      <c r="Y11" s="26"/>
      <c r="Z11" s="26"/>
      <c r="AA11" s="26"/>
      <c r="AB11" s="26"/>
      <c r="AC11" s="26"/>
      <c r="AD11" s="26"/>
      <c r="AE11" s="26"/>
      <c r="AF11" s="26"/>
      <c r="AG11" s="26"/>
      <c r="AH11" s="26"/>
      <c r="AI11" s="26"/>
      <c r="AJ11" s="26"/>
      <c r="AK11" s="26"/>
      <c r="AL11" s="26"/>
      <c r="AM11" s="26"/>
    </row>
    <row r="12" s="1" customFormat="1" ht="57.6" spans="1:16">
      <c r="A12" s="9">
        <v>10</v>
      </c>
      <c r="B12" s="9" t="s">
        <v>17</v>
      </c>
      <c r="C12" s="12" t="s">
        <v>48</v>
      </c>
      <c r="D12" s="9" t="s">
        <v>19</v>
      </c>
      <c r="E12" s="11">
        <v>4.06</v>
      </c>
      <c r="F12" s="11">
        <f t="shared" si="0"/>
        <v>92.9061784897025</v>
      </c>
      <c r="G12" s="11" t="s">
        <v>49</v>
      </c>
      <c r="H12" s="10">
        <v>8</v>
      </c>
      <c r="I12" s="20">
        <f>H12/MAX($H$3:$H$33)*100</f>
        <v>66.6666666666667</v>
      </c>
      <c r="J12" s="24" t="s">
        <v>50</v>
      </c>
      <c r="K12" s="10">
        <v>0</v>
      </c>
      <c r="L12" s="14">
        <f>K12/MAX($K$3:$K$33)*100</f>
        <v>0</v>
      </c>
      <c r="M12" s="14">
        <f t="shared" si="1"/>
        <v>79.6796338672769</v>
      </c>
      <c r="N12" s="14">
        <f>RANK(M12,$M$3:$M$33)</f>
        <v>11</v>
      </c>
      <c r="O12" s="14">
        <v>31</v>
      </c>
      <c r="P12" s="14"/>
    </row>
    <row r="13" s="1" customFormat="1" ht="216" spans="1:255">
      <c r="A13" s="9">
        <v>11</v>
      </c>
      <c r="B13" s="9" t="s">
        <v>17</v>
      </c>
      <c r="C13" s="9" t="s">
        <v>51</v>
      </c>
      <c r="D13" s="9" t="s">
        <v>19</v>
      </c>
      <c r="E13" s="9">
        <v>3.83</v>
      </c>
      <c r="F13" s="11">
        <f t="shared" si="0"/>
        <v>87.6430205949657</v>
      </c>
      <c r="G13" s="9" t="s">
        <v>52</v>
      </c>
      <c r="H13" s="9">
        <v>10</v>
      </c>
      <c r="I13" s="20">
        <f>H13/MAX($H$3:$H$33)*100</f>
        <v>83.3333333333333</v>
      </c>
      <c r="J13" s="21" t="s">
        <v>53</v>
      </c>
      <c r="K13" s="10">
        <v>32.5</v>
      </c>
      <c r="L13" s="14">
        <f>K13/MAX($K$3:$K$33)*100</f>
        <v>35.3313482551206</v>
      </c>
      <c r="M13" s="14">
        <f t="shared" si="1"/>
        <v>81.7654002717363</v>
      </c>
      <c r="N13" s="14">
        <f>RANK(M13,$M$3:$M$33)</f>
        <v>10</v>
      </c>
      <c r="O13" s="14">
        <v>31</v>
      </c>
      <c r="P13" s="9"/>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row>
    <row r="14" s="1" customFormat="1" ht="409.5" spans="1:255">
      <c r="A14" s="9">
        <v>12</v>
      </c>
      <c r="B14" s="12" t="s">
        <v>26</v>
      </c>
      <c r="C14" s="12" t="s">
        <v>54</v>
      </c>
      <c r="D14" s="9" t="s">
        <v>19</v>
      </c>
      <c r="E14" s="13">
        <v>4.12</v>
      </c>
      <c r="F14" s="11">
        <f t="shared" si="0"/>
        <v>94.279176201373</v>
      </c>
      <c r="G14" s="13" t="s">
        <v>55</v>
      </c>
      <c r="H14" s="14">
        <v>6</v>
      </c>
      <c r="I14" s="20">
        <f>H14/MAX($H$3:$H$33)*100</f>
        <v>50</v>
      </c>
      <c r="J14" s="20" t="s">
        <v>56</v>
      </c>
      <c r="K14" s="14">
        <v>10.4</v>
      </c>
      <c r="L14" s="14">
        <f>K14/MAX($K$3:$K$33)*100</f>
        <v>11.3060314416386</v>
      </c>
      <c r="M14" s="14">
        <f t="shared" si="1"/>
        <v>79.3399852951936</v>
      </c>
      <c r="N14" s="14">
        <f>RANK(M14,$M$3:$M$33)</f>
        <v>12</v>
      </c>
      <c r="O14" s="14">
        <v>31</v>
      </c>
      <c r="P14" s="12"/>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1" customFormat="1" ht="230.4" spans="1:16">
      <c r="A15" s="9">
        <v>13</v>
      </c>
      <c r="B15" s="9" t="s">
        <v>17</v>
      </c>
      <c r="C15" s="10" t="s">
        <v>57</v>
      </c>
      <c r="D15" s="9" t="s">
        <v>19</v>
      </c>
      <c r="E15" s="11">
        <v>4.1</v>
      </c>
      <c r="F15" s="11">
        <f t="shared" si="0"/>
        <v>93.8215102974828</v>
      </c>
      <c r="G15" s="11" t="s">
        <v>58</v>
      </c>
      <c r="H15" s="10">
        <v>6</v>
      </c>
      <c r="I15" s="20">
        <f>H15/MAX($H$3:$H$33)*100</f>
        <v>50</v>
      </c>
      <c r="J15" s="11" t="s">
        <v>59</v>
      </c>
      <c r="K15" s="22">
        <v>2.47</v>
      </c>
      <c r="L15" s="14">
        <f>K15/MAX($K$3:$K$33)*100</f>
        <v>2.68518246738917</v>
      </c>
      <c r="M15" s="14">
        <f t="shared" si="1"/>
        <v>78.134650969851</v>
      </c>
      <c r="N15" s="14">
        <f>RANK(M15,$M$3:$M$33)</f>
        <v>13</v>
      </c>
      <c r="O15" s="14">
        <v>31</v>
      </c>
      <c r="P15" s="14"/>
    </row>
    <row r="16" s="1" customFormat="1" ht="46.8" spans="1:16">
      <c r="A16" s="9">
        <v>14</v>
      </c>
      <c r="B16" s="17" t="s">
        <v>26</v>
      </c>
      <c r="C16" s="17" t="s">
        <v>60</v>
      </c>
      <c r="D16" s="9" t="s">
        <v>19</v>
      </c>
      <c r="E16" s="18">
        <v>4.05</v>
      </c>
      <c r="F16" s="11">
        <f t="shared" si="0"/>
        <v>92.6773455377574</v>
      </c>
      <c r="G16" s="18" t="s">
        <v>61</v>
      </c>
      <c r="H16" s="19">
        <v>6</v>
      </c>
      <c r="I16" s="20">
        <f>H16/MAX($H$3:$H$33)*100</f>
        <v>50</v>
      </c>
      <c r="J16" s="18" t="s">
        <v>62</v>
      </c>
      <c r="K16" s="19">
        <v>0.25</v>
      </c>
      <c r="L16" s="14">
        <f>K16/MAX($K$3:$K$33)*100</f>
        <v>0.271779601962466</v>
      </c>
      <c r="M16" s="14">
        <f t="shared" si="1"/>
        <v>77.0351871135143</v>
      </c>
      <c r="N16" s="14">
        <f>RANK(M16,$M$3:$M$33)</f>
        <v>14</v>
      </c>
      <c r="O16" s="14">
        <v>31</v>
      </c>
      <c r="P16" s="14"/>
    </row>
    <row r="17" s="1" customFormat="1" ht="72" spans="1:16">
      <c r="A17" s="9">
        <v>15</v>
      </c>
      <c r="B17" s="17" t="s">
        <v>63</v>
      </c>
      <c r="C17" s="17" t="s">
        <v>64</v>
      </c>
      <c r="D17" s="9" t="s">
        <v>19</v>
      </c>
      <c r="E17" s="13">
        <v>4.03</v>
      </c>
      <c r="F17" s="11">
        <f t="shared" si="0"/>
        <v>92.2196796338673</v>
      </c>
      <c r="G17" s="13" t="s">
        <v>65</v>
      </c>
      <c r="H17" s="14">
        <v>6</v>
      </c>
      <c r="I17" s="20">
        <f>H17/MAX($H$3:$H$33)*100</f>
        <v>50</v>
      </c>
      <c r="J17" s="11" t="s">
        <v>66</v>
      </c>
      <c r="K17" s="14">
        <v>2</v>
      </c>
      <c r="L17" s="14">
        <f>K17/MAX($K$3:$K$33)*100</f>
        <v>2.17423681569973</v>
      </c>
      <c r="M17" s="14">
        <f t="shared" si="1"/>
        <v>76.8821834069704</v>
      </c>
      <c r="N17" s="14">
        <f>RANK(M17,$M$3:$M$33)</f>
        <v>15</v>
      </c>
      <c r="O17" s="14">
        <v>31</v>
      </c>
      <c r="P17" s="14"/>
    </row>
    <row r="18" s="1" customFormat="1" ht="31.2" spans="1:16">
      <c r="A18" s="9">
        <v>16</v>
      </c>
      <c r="B18" s="12" t="s">
        <v>26</v>
      </c>
      <c r="C18" s="12" t="s">
        <v>67</v>
      </c>
      <c r="D18" s="9" t="s">
        <v>19</v>
      </c>
      <c r="E18" s="13">
        <v>4.11</v>
      </c>
      <c r="F18" s="11">
        <f t="shared" si="0"/>
        <v>94.0503432494279</v>
      </c>
      <c r="G18" s="13" t="s">
        <v>68</v>
      </c>
      <c r="H18" s="14">
        <v>4</v>
      </c>
      <c r="I18" s="20">
        <f>H18/MAX($H$3:$H$33)*100</f>
        <v>33.3333333333333</v>
      </c>
      <c r="J18" s="14" t="s">
        <v>50</v>
      </c>
      <c r="K18" s="14">
        <v>0</v>
      </c>
      <c r="L18" s="14">
        <f>K18/MAX($K$3:$K$33)*100</f>
        <v>0</v>
      </c>
      <c r="M18" s="14">
        <f t="shared" si="1"/>
        <v>75.537757437071</v>
      </c>
      <c r="N18" s="14">
        <f>RANK(M18,$M$3:$M$33)</f>
        <v>16</v>
      </c>
      <c r="O18" s="14">
        <v>31</v>
      </c>
      <c r="P18" s="14"/>
    </row>
    <row r="19" s="1" customFormat="1" ht="43.2" spans="1:255">
      <c r="A19" s="9">
        <v>17</v>
      </c>
      <c r="B19" s="12" t="s">
        <v>26</v>
      </c>
      <c r="C19" s="12" t="s">
        <v>69</v>
      </c>
      <c r="D19" s="9" t="s">
        <v>19</v>
      </c>
      <c r="E19" s="12">
        <v>4.2</v>
      </c>
      <c r="F19" s="11">
        <f t="shared" si="0"/>
        <v>96.1098398169336</v>
      </c>
      <c r="G19" s="12" t="s">
        <v>70</v>
      </c>
      <c r="H19" s="12">
        <v>2</v>
      </c>
      <c r="I19" s="20">
        <f>H19/MAX($H$3:$H$33)*100</f>
        <v>16.6666666666667</v>
      </c>
      <c r="J19" s="20" t="s">
        <v>71</v>
      </c>
      <c r="K19" s="12">
        <v>0.15</v>
      </c>
      <c r="L19" s="14">
        <f>K19/MAX($K$3:$K$33)*100</f>
        <v>0.16306776117748</v>
      </c>
      <c r="M19" s="14">
        <f t="shared" si="1"/>
        <v>74.598686638818</v>
      </c>
      <c r="N19" s="14">
        <f>RANK(M19,$M$3:$M$33)</f>
        <v>17</v>
      </c>
      <c r="O19" s="14">
        <v>31</v>
      </c>
      <c r="P19" s="12"/>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1" customFormat="1" ht="31.2" spans="1:16">
      <c r="A20" s="9">
        <v>18</v>
      </c>
      <c r="B20" s="9" t="s">
        <v>17</v>
      </c>
      <c r="C20" s="12" t="s">
        <v>72</v>
      </c>
      <c r="D20" s="9" t="s">
        <v>19</v>
      </c>
      <c r="E20" s="10">
        <v>3.94</v>
      </c>
      <c r="F20" s="11">
        <f t="shared" si="0"/>
        <v>90.1601830663616</v>
      </c>
      <c r="G20" s="10" t="s">
        <v>73</v>
      </c>
      <c r="H20" s="10">
        <v>2</v>
      </c>
      <c r="I20" s="20">
        <f>H20/MAX($H$3:$H$33)*100</f>
        <v>16.6666666666667</v>
      </c>
      <c r="J20" s="24" t="s">
        <v>50</v>
      </c>
      <c r="K20" s="10">
        <v>0</v>
      </c>
      <c r="L20" s="14">
        <f>K20/MAX($K$3:$K$33)*100</f>
        <v>0</v>
      </c>
      <c r="M20" s="14">
        <f t="shared" si="1"/>
        <v>70.1201372997712</v>
      </c>
      <c r="N20" s="14">
        <f>RANK(M20,$M$3:$M$33)</f>
        <v>18</v>
      </c>
      <c r="O20" s="14">
        <v>31</v>
      </c>
      <c r="P20" s="14"/>
    </row>
    <row r="21" s="1" customFormat="1" ht="72" spans="1:16">
      <c r="A21" s="9">
        <v>19</v>
      </c>
      <c r="B21" s="12" t="s">
        <v>26</v>
      </c>
      <c r="C21" s="12" t="s">
        <v>74</v>
      </c>
      <c r="D21" s="9" t="s">
        <v>19</v>
      </c>
      <c r="E21" s="13">
        <v>3.76</v>
      </c>
      <c r="F21" s="11">
        <f t="shared" si="0"/>
        <v>86.0411899313501</v>
      </c>
      <c r="G21" s="13" t="s">
        <v>75</v>
      </c>
      <c r="H21" s="14">
        <v>4</v>
      </c>
      <c r="I21" s="20">
        <f>H21/MAX($H$3:$H$33)*100</f>
        <v>33.3333333333333</v>
      </c>
      <c r="J21" s="20" t="s">
        <v>76</v>
      </c>
      <c r="K21" s="14">
        <v>1</v>
      </c>
      <c r="L21" s="14">
        <f>K21/MAX($K$3:$K$33)*100</f>
        <v>1.08711840784986</v>
      </c>
      <c r="M21" s="14">
        <f t="shared" si="1"/>
        <v>69.6396042892976</v>
      </c>
      <c r="N21" s="14">
        <f>RANK(M21,$M$3:$M$33)</f>
        <v>22</v>
      </c>
      <c r="O21" s="14">
        <v>31</v>
      </c>
      <c r="P21" s="12"/>
    </row>
    <row r="22" s="1" customFormat="1" spans="1:16">
      <c r="A22" s="9">
        <v>20</v>
      </c>
      <c r="B22" s="12" t="s">
        <v>26</v>
      </c>
      <c r="C22" s="12" t="s">
        <v>77</v>
      </c>
      <c r="D22" s="9" t="s">
        <v>19</v>
      </c>
      <c r="E22" s="14">
        <v>3.93</v>
      </c>
      <c r="F22" s="11">
        <f t="shared" si="0"/>
        <v>89.9313501144165</v>
      </c>
      <c r="G22" s="14" t="s">
        <v>78</v>
      </c>
      <c r="H22" s="14">
        <v>2</v>
      </c>
      <c r="I22" s="20">
        <f>H22/MAX($H$3:$H$33)*100</f>
        <v>16.6666666666667</v>
      </c>
      <c r="J22" s="20" t="s">
        <v>50</v>
      </c>
      <c r="K22" s="14">
        <v>0</v>
      </c>
      <c r="L22" s="14">
        <f>K22/MAX($K$3:$K$33)*100</f>
        <v>0</v>
      </c>
      <c r="M22" s="14">
        <f t="shared" si="1"/>
        <v>69.9485125858124</v>
      </c>
      <c r="N22" s="14">
        <f>RANK(M22,$M$3:$M$33)</f>
        <v>19</v>
      </c>
      <c r="O22" s="14">
        <v>31</v>
      </c>
      <c r="P22" s="14"/>
    </row>
    <row r="23" s="1" customFormat="1" spans="1:16">
      <c r="A23" s="9">
        <v>21</v>
      </c>
      <c r="B23" s="12" t="s">
        <v>26</v>
      </c>
      <c r="C23" s="12" t="s">
        <v>79</v>
      </c>
      <c r="D23" s="9" t="s">
        <v>19</v>
      </c>
      <c r="E23" s="14">
        <v>3.93</v>
      </c>
      <c r="F23" s="11">
        <f t="shared" si="0"/>
        <v>89.9313501144165</v>
      </c>
      <c r="G23" s="14" t="s">
        <v>80</v>
      </c>
      <c r="H23" s="14">
        <v>2</v>
      </c>
      <c r="I23" s="20">
        <f>H23/MAX($H$3:$H$33)*100</f>
        <v>16.6666666666667</v>
      </c>
      <c r="J23" s="10" t="s">
        <v>50</v>
      </c>
      <c r="K23" s="14">
        <v>0</v>
      </c>
      <c r="L23" s="14">
        <f>K23/MAX($K$3:$K$33)*100</f>
        <v>0</v>
      </c>
      <c r="M23" s="14">
        <f t="shared" si="1"/>
        <v>69.9485125858124</v>
      </c>
      <c r="N23" s="14">
        <f>RANK(M23,$M$3:$M$33)</f>
        <v>19</v>
      </c>
      <c r="O23" s="14">
        <v>31</v>
      </c>
      <c r="P23" s="12"/>
    </row>
    <row r="24" s="1" customFormat="1" spans="1:39">
      <c r="A24" s="9">
        <v>22</v>
      </c>
      <c r="B24" s="15" t="s">
        <v>26</v>
      </c>
      <c r="C24" s="15" t="s">
        <v>81</v>
      </c>
      <c r="D24" s="9" t="s">
        <v>19</v>
      </c>
      <c r="E24" s="15">
        <v>4.06</v>
      </c>
      <c r="F24" s="11">
        <f t="shared" si="0"/>
        <v>92.9061784897025</v>
      </c>
      <c r="G24" s="15" t="s">
        <v>50</v>
      </c>
      <c r="H24" s="15">
        <v>0</v>
      </c>
      <c r="I24" s="20">
        <f>H24/MAX($H$3:$H$33)*100</f>
        <v>0</v>
      </c>
      <c r="J24" s="15" t="s">
        <v>50</v>
      </c>
      <c r="K24" s="15">
        <v>0</v>
      </c>
      <c r="L24" s="14">
        <f>K24/MAX($K$3:$K$33)*100</f>
        <v>0</v>
      </c>
      <c r="M24" s="14">
        <f t="shared" si="1"/>
        <v>69.6796338672769</v>
      </c>
      <c r="N24" s="14">
        <f>RANK(M24,$M$3:$M$33)</f>
        <v>21</v>
      </c>
      <c r="O24" s="14">
        <v>31</v>
      </c>
      <c r="P24" s="15"/>
      <c r="Q24" s="26"/>
      <c r="R24" s="26"/>
      <c r="S24" s="26"/>
      <c r="T24" s="26"/>
      <c r="U24" s="26"/>
      <c r="V24" s="26"/>
      <c r="W24" s="26"/>
      <c r="X24" s="26"/>
      <c r="Y24" s="26"/>
      <c r="Z24" s="26"/>
      <c r="AA24" s="26"/>
      <c r="AB24" s="26"/>
      <c r="AC24" s="26"/>
      <c r="AD24" s="26"/>
      <c r="AE24" s="26"/>
      <c r="AF24" s="26"/>
      <c r="AG24" s="26"/>
      <c r="AH24" s="26"/>
      <c r="AI24" s="26"/>
      <c r="AJ24" s="26"/>
      <c r="AK24" s="26"/>
      <c r="AL24" s="26"/>
      <c r="AM24" s="26"/>
    </row>
    <row r="25" s="1" customFormat="1" ht="290" customHeight="1" spans="1:39">
      <c r="A25" s="9">
        <v>23</v>
      </c>
      <c r="B25" s="15" t="s">
        <v>26</v>
      </c>
      <c r="C25" s="15" t="s">
        <v>82</v>
      </c>
      <c r="D25" s="9" t="s">
        <v>19</v>
      </c>
      <c r="E25" s="16">
        <v>3.91</v>
      </c>
      <c r="F25" s="11">
        <f t="shared" si="0"/>
        <v>89.4736842105263</v>
      </c>
      <c r="G25" s="16" t="s">
        <v>83</v>
      </c>
      <c r="H25" s="15">
        <v>2</v>
      </c>
      <c r="I25" s="20">
        <f>H25/MAX($H$3:$H$33)*100</f>
        <v>16.6666666666667</v>
      </c>
      <c r="J25" s="15" t="s">
        <v>50</v>
      </c>
      <c r="K25" s="15">
        <v>0</v>
      </c>
      <c r="L25" s="14">
        <f>K25/MAX($K$3:$K$33)*100</f>
        <v>0</v>
      </c>
      <c r="M25" s="14">
        <f t="shared" si="1"/>
        <v>69.6052631578947</v>
      </c>
      <c r="N25" s="14">
        <f>RANK(M25,$M$3:$M$33)</f>
        <v>23</v>
      </c>
      <c r="O25" s="14">
        <v>31</v>
      </c>
      <c r="P25" s="25"/>
      <c r="Q25" s="3"/>
      <c r="R25" s="3"/>
      <c r="S25" s="3"/>
      <c r="T25" s="3"/>
      <c r="U25" s="3"/>
      <c r="V25" s="3"/>
      <c r="W25" s="3"/>
      <c r="X25" s="3"/>
      <c r="Y25" s="3"/>
      <c r="Z25" s="3"/>
      <c r="AA25" s="3"/>
      <c r="AB25" s="3"/>
      <c r="AC25" s="3"/>
      <c r="AD25" s="3"/>
      <c r="AE25" s="3"/>
      <c r="AF25" s="3"/>
      <c r="AG25" s="3"/>
      <c r="AH25" s="3"/>
      <c r="AI25" s="3"/>
      <c r="AJ25" s="3"/>
      <c r="AK25" s="3"/>
      <c r="AL25" s="3"/>
      <c r="AM25" s="3"/>
    </row>
    <row r="26" s="1" customFormat="1" ht="408" customHeight="1" spans="1:16">
      <c r="A26" s="9">
        <v>24</v>
      </c>
      <c r="B26" s="12" t="s">
        <v>26</v>
      </c>
      <c r="C26" s="12" t="s">
        <v>84</v>
      </c>
      <c r="D26" s="9" t="s">
        <v>19</v>
      </c>
      <c r="E26" s="14">
        <v>4</v>
      </c>
      <c r="F26" s="11">
        <f t="shared" si="0"/>
        <v>91.533180778032</v>
      </c>
      <c r="G26" s="14" t="s">
        <v>50</v>
      </c>
      <c r="H26" s="14">
        <v>0</v>
      </c>
      <c r="I26" s="20">
        <f>H26/MAX($H$3:$H$33)*100</f>
        <v>0</v>
      </c>
      <c r="J26" s="20" t="s">
        <v>85</v>
      </c>
      <c r="K26" s="14">
        <v>4</v>
      </c>
      <c r="L26" s="14">
        <f>K26/MAX($K$3:$K$33)*100</f>
        <v>4.34847363139946</v>
      </c>
      <c r="M26" s="14">
        <f t="shared" si="1"/>
        <v>69.084732946664</v>
      </c>
      <c r="N26" s="14">
        <f>RANK(M26,$M$3:$M$33)</f>
        <v>24</v>
      </c>
      <c r="O26" s="14">
        <v>31</v>
      </c>
      <c r="P26" s="12"/>
    </row>
    <row r="27" s="1" customFormat="1" ht="235" customHeight="1" spans="1:16">
      <c r="A27" s="9">
        <v>25</v>
      </c>
      <c r="B27" s="12" t="s">
        <v>26</v>
      </c>
      <c r="C27" s="12" t="s">
        <v>86</v>
      </c>
      <c r="D27" s="9" t="s">
        <v>19</v>
      </c>
      <c r="E27" s="14">
        <v>4</v>
      </c>
      <c r="F27" s="11">
        <f t="shared" si="0"/>
        <v>91.533180778032</v>
      </c>
      <c r="G27" s="14" t="s">
        <v>50</v>
      </c>
      <c r="H27" s="14">
        <v>0</v>
      </c>
      <c r="I27" s="20">
        <f>H27/MAX($H$3:$H$33)*100</f>
        <v>0</v>
      </c>
      <c r="J27" s="14" t="s">
        <v>50</v>
      </c>
      <c r="K27" s="14">
        <v>0</v>
      </c>
      <c r="L27" s="14">
        <f>K27/MAX($K$3:$K$33)*100</f>
        <v>0</v>
      </c>
      <c r="M27" s="14">
        <f t="shared" si="1"/>
        <v>68.649885583524</v>
      </c>
      <c r="N27" s="14">
        <f>RANK(M27,$M$3:$M$33)</f>
        <v>25</v>
      </c>
      <c r="O27" s="14">
        <v>31</v>
      </c>
      <c r="P27" s="14"/>
    </row>
    <row r="28" s="1" customFormat="1" ht="409" customHeight="1" spans="1:255">
      <c r="A28" s="9">
        <v>26</v>
      </c>
      <c r="B28" s="9" t="s">
        <v>87</v>
      </c>
      <c r="C28" s="9" t="s">
        <v>88</v>
      </c>
      <c r="D28" s="9" t="s">
        <v>19</v>
      </c>
      <c r="E28" s="9">
        <v>3.96</v>
      </c>
      <c r="F28" s="11">
        <f t="shared" si="0"/>
        <v>90.6178489702517</v>
      </c>
      <c r="G28" s="9" t="s">
        <v>50</v>
      </c>
      <c r="H28" s="9">
        <v>0</v>
      </c>
      <c r="I28" s="20">
        <f>H28/MAX($H$3:$H$33)*100</f>
        <v>0</v>
      </c>
      <c r="J28" s="10" t="s">
        <v>50</v>
      </c>
      <c r="K28" s="10">
        <v>5.8</v>
      </c>
      <c r="L28" s="14">
        <f>K28/MAX($K$3:$K$33)*100</f>
        <v>6.30528676552921</v>
      </c>
      <c r="M28" s="14">
        <f t="shared" si="1"/>
        <v>68.5939154042417</v>
      </c>
      <c r="N28" s="14">
        <f>RANK(M28,$M$3:$M$33)</f>
        <v>26</v>
      </c>
      <c r="O28" s="14">
        <v>31</v>
      </c>
      <c r="P28" s="9"/>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1" customFormat="1" spans="1:16">
      <c r="A29" s="9">
        <v>27</v>
      </c>
      <c r="B29" s="12" t="s">
        <v>89</v>
      </c>
      <c r="C29" s="12" t="s">
        <v>90</v>
      </c>
      <c r="D29" s="9" t="s">
        <v>19</v>
      </c>
      <c r="E29" s="10">
        <v>3.99</v>
      </c>
      <c r="F29" s="11">
        <f t="shared" si="0"/>
        <v>91.304347826087</v>
      </c>
      <c r="G29" s="10" t="s">
        <v>50</v>
      </c>
      <c r="H29" s="10">
        <v>0</v>
      </c>
      <c r="I29" s="20">
        <f>H29/MAX($H$3:$H$33)*100</f>
        <v>0</v>
      </c>
      <c r="J29" s="10" t="s">
        <v>50</v>
      </c>
      <c r="K29" s="14">
        <v>0</v>
      </c>
      <c r="L29" s="14">
        <f>K29/MAX($K$3:$K$33)*100</f>
        <v>0</v>
      </c>
      <c r="M29" s="14">
        <f t="shared" si="1"/>
        <v>68.4782608695652</v>
      </c>
      <c r="N29" s="14">
        <f>RANK(M29,$M$3:$M$33)</f>
        <v>27</v>
      </c>
      <c r="O29" s="14">
        <v>31</v>
      </c>
      <c r="P29" s="14"/>
    </row>
    <row r="30" s="1" customFormat="1" spans="1:39">
      <c r="A30" s="9">
        <v>28</v>
      </c>
      <c r="B30" s="15" t="s">
        <v>26</v>
      </c>
      <c r="C30" s="15" t="s">
        <v>91</v>
      </c>
      <c r="D30" s="9" t="s">
        <v>19</v>
      </c>
      <c r="E30" s="15">
        <v>3.97</v>
      </c>
      <c r="F30" s="11">
        <f t="shared" si="0"/>
        <v>90.8466819221968</v>
      </c>
      <c r="G30" s="15" t="s">
        <v>50</v>
      </c>
      <c r="H30" s="15">
        <v>0</v>
      </c>
      <c r="I30" s="20">
        <f>H30/MAX($H$3:$H$33)*100</f>
        <v>0</v>
      </c>
      <c r="J30" s="15" t="s">
        <v>50</v>
      </c>
      <c r="K30" s="15">
        <v>0</v>
      </c>
      <c r="L30" s="14">
        <f>K30/MAX($K$3:$K$33)*100</f>
        <v>0</v>
      </c>
      <c r="M30" s="14">
        <f t="shared" si="1"/>
        <v>68.1350114416476</v>
      </c>
      <c r="N30" s="14">
        <f>RANK(M30,$M$3:$M$33)</f>
        <v>28</v>
      </c>
      <c r="O30" s="14">
        <v>31</v>
      </c>
      <c r="P30" s="25"/>
      <c r="Q30" s="3"/>
      <c r="R30" s="3"/>
      <c r="S30" s="3"/>
      <c r="T30" s="3"/>
      <c r="U30" s="3"/>
      <c r="V30" s="3"/>
      <c r="W30" s="3"/>
      <c r="X30" s="3"/>
      <c r="Y30" s="3"/>
      <c r="Z30" s="3"/>
      <c r="AA30" s="3"/>
      <c r="AB30" s="3"/>
      <c r="AC30" s="3"/>
      <c r="AD30" s="3"/>
      <c r="AE30" s="3"/>
      <c r="AF30" s="3"/>
      <c r="AG30" s="3"/>
      <c r="AH30" s="3"/>
      <c r="AI30" s="3"/>
      <c r="AJ30" s="3"/>
      <c r="AK30" s="3"/>
      <c r="AL30" s="3"/>
      <c r="AM30" s="3"/>
    </row>
    <row r="31" s="1" customFormat="1" spans="1:16">
      <c r="A31" s="9">
        <v>29</v>
      </c>
      <c r="B31" s="12" t="s">
        <v>89</v>
      </c>
      <c r="C31" s="12" t="s">
        <v>92</v>
      </c>
      <c r="D31" s="9" t="s">
        <v>19</v>
      </c>
      <c r="E31" s="10">
        <v>3.78</v>
      </c>
      <c r="F31" s="11">
        <f t="shared" si="0"/>
        <v>86.4988558352403</v>
      </c>
      <c r="G31" s="10" t="s">
        <v>93</v>
      </c>
      <c r="H31" s="10">
        <v>2</v>
      </c>
      <c r="I31" s="20">
        <f>H31/MAX($H$3:$H$33)*100</f>
        <v>16.6666666666667</v>
      </c>
      <c r="J31" s="10" t="s">
        <v>50</v>
      </c>
      <c r="K31" s="14">
        <v>0</v>
      </c>
      <c r="L31" s="14">
        <f>K31/MAX($K$3:$K$33)*100</f>
        <v>0</v>
      </c>
      <c r="M31" s="14">
        <f t="shared" si="1"/>
        <v>67.3741418764302</v>
      </c>
      <c r="N31" s="14">
        <f>RANK(M31,$M$3:$M$33)</f>
        <v>29</v>
      </c>
      <c r="O31" s="14">
        <v>31</v>
      </c>
      <c r="P31" s="14"/>
    </row>
    <row r="32" s="1" customFormat="1" spans="1:255">
      <c r="A32" s="9">
        <v>30</v>
      </c>
      <c r="B32" s="12" t="s">
        <v>26</v>
      </c>
      <c r="C32" s="12" t="s">
        <v>94</v>
      </c>
      <c r="D32" s="9" t="s">
        <v>19</v>
      </c>
      <c r="E32" s="12">
        <v>3.71</v>
      </c>
      <c r="F32" s="11">
        <f t="shared" si="0"/>
        <v>84.8970251716247</v>
      </c>
      <c r="G32" s="12" t="s">
        <v>95</v>
      </c>
      <c r="H32" s="12">
        <v>2</v>
      </c>
      <c r="I32" s="20">
        <f>H32/MAX($H$3:$H$33)*100</f>
        <v>16.6666666666667</v>
      </c>
      <c r="J32" s="10" t="s">
        <v>50</v>
      </c>
      <c r="K32" s="12">
        <v>0</v>
      </c>
      <c r="L32" s="14">
        <f>K32/MAX($K$3:$K$33)*100</f>
        <v>0</v>
      </c>
      <c r="M32" s="14">
        <f t="shared" si="1"/>
        <v>66.1727688787185</v>
      </c>
      <c r="N32" s="14">
        <f>RANK(M32,$M$3:$M$33)</f>
        <v>30</v>
      </c>
      <c r="O32" s="14">
        <v>31</v>
      </c>
      <c r="P32" s="12"/>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1" customFormat="1" ht="94" customHeight="1" spans="1:39">
      <c r="A33" s="9">
        <v>31</v>
      </c>
      <c r="B33" s="15" t="s">
        <v>26</v>
      </c>
      <c r="C33" s="15" t="s">
        <v>96</v>
      </c>
      <c r="D33" s="9" t="s">
        <v>19</v>
      </c>
      <c r="E33" s="15">
        <v>3.69</v>
      </c>
      <c r="F33" s="11">
        <f t="shared" si="0"/>
        <v>84.4393592677345</v>
      </c>
      <c r="G33" s="15" t="s">
        <v>93</v>
      </c>
      <c r="H33" s="15">
        <v>2</v>
      </c>
      <c r="I33" s="20">
        <f>H33/MAX($H$3:$H$33)*100</f>
        <v>16.6666666666667</v>
      </c>
      <c r="J33" s="15" t="s">
        <v>50</v>
      </c>
      <c r="K33" s="15">
        <v>0</v>
      </c>
      <c r="L33" s="14">
        <f>K33/MAX($K$3:$K$33)*100</f>
        <v>0</v>
      </c>
      <c r="M33" s="14">
        <f t="shared" si="1"/>
        <v>65.8295194508009</v>
      </c>
      <c r="N33" s="14">
        <f>RANK(M33,$M$3:$M$33)</f>
        <v>31</v>
      </c>
      <c r="O33" s="14">
        <v>31</v>
      </c>
      <c r="P33" s="15"/>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1" customFormat="1" spans="9:10">
      <c r="I34" s="5"/>
      <c r="J34" s="5"/>
    </row>
    <row r="35" s="1" customFormat="1" spans="9:10">
      <c r="I35" s="5"/>
      <c r="J35" s="5"/>
    </row>
    <row r="36" s="1" customFormat="1" spans="9:10">
      <c r="I36" s="5"/>
      <c r="J36" s="5"/>
    </row>
    <row r="37" s="1" customFormat="1" spans="9:10">
      <c r="I37" s="5"/>
      <c r="J37" s="5"/>
    </row>
    <row r="38" s="1" customFormat="1" spans="9:10">
      <c r="I38" s="5"/>
      <c r="J38" s="5"/>
    </row>
    <row r="39" s="1" customFormat="1" spans="9:10">
      <c r="I39" s="5"/>
      <c r="J39" s="5"/>
    </row>
    <row r="40" s="1" customFormat="1" spans="9:10">
      <c r="I40" s="5"/>
      <c r="J40" s="5"/>
    </row>
    <row r="41" s="1" customFormat="1" spans="9:10">
      <c r="I41" s="5"/>
      <c r="J41" s="5"/>
    </row>
    <row r="42" s="1" customFormat="1" spans="9:10">
      <c r="I42" s="5"/>
      <c r="J42" s="5"/>
    </row>
    <row r="43" s="1" customFormat="1" spans="9:10">
      <c r="I43" s="5"/>
      <c r="J43" s="5"/>
    </row>
    <row r="44" s="1" customFormat="1" spans="9:10">
      <c r="I44" s="5"/>
      <c r="J44" s="5"/>
    </row>
    <row r="45" s="1" customFormat="1" spans="9:10">
      <c r="I45" s="5"/>
      <c r="J45" s="5"/>
    </row>
    <row r="46" s="1" customFormat="1" spans="9:10">
      <c r="I46" s="5"/>
      <c r="J46" s="5"/>
    </row>
    <row r="47" s="1" customFormat="1" spans="9:10">
      <c r="I47" s="5"/>
      <c r="J47" s="5"/>
    </row>
    <row r="48" s="1" customFormat="1" spans="9:10">
      <c r="I48" s="5"/>
      <c r="J48" s="5"/>
    </row>
    <row r="49" s="1" customFormat="1" spans="9:10">
      <c r="I49" s="5"/>
      <c r="J49" s="5"/>
    </row>
    <row r="50" s="1" customFormat="1" spans="9:10">
      <c r="I50" s="5"/>
      <c r="J50" s="5"/>
    </row>
    <row r="51" s="1" customFormat="1" spans="9:10">
      <c r="I51" s="5"/>
      <c r="J51" s="5"/>
    </row>
    <row r="52" s="1" customFormat="1" spans="9:10">
      <c r="I52" s="5"/>
      <c r="J52" s="5"/>
    </row>
    <row r="53" s="1" customFormat="1" spans="9:10">
      <c r="I53" s="5"/>
      <c r="J53" s="5"/>
    </row>
    <row r="54" s="1" customFormat="1" spans="9:10">
      <c r="I54" s="5"/>
      <c r="J54" s="5"/>
    </row>
    <row r="55" s="1" customFormat="1" spans="9:10">
      <c r="I55" s="5"/>
      <c r="J55" s="5"/>
    </row>
    <row r="56" s="1" customFormat="1" spans="9:10">
      <c r="I56" s="5"/>
      <c r="J56" s="5"/>
    </row>
    <row r="57" s="1" customFormat="1" spans="9:10">
      <c r="I57" s="5"/>
      <c r="J57" s="5"/>
    </row>
    <row r="58" s="1" customFormat="1" spans="9:10">
      <c r="I58" s="5"/>
      <c r="J58" s="5"/>
    </row>
    <row r="59" s="1" customFormat="1" spans="9:10">
      <c r="I59" s="5"/>
      <c r="J59" s="5"/>
    </row>
    <row r="60" s="1" customFormat="1" spans="9:10">
      <c r="I60" s="5"/>
      <c r="J60" s="5"/>
    </row>
    <row r="61" s="1" customFormat="1" spans="9:10">
      <c r="I61" s="5"/>
      <c r="J61" s="5"/>
    </row>
    <row r="62" s="1" customFormat="1" spans="9:10">
      <c r="I62" s="5"/>
      <c r="J62" s="5"/>
    </row>
    <row r="63" s="1" customFormat="1" spans="9:10">
      <c r="I63" s="5"/>
      <c r="J63" s="5"/>
    </row>
    <row r="64" s="1" customFormat="1" spans="9:10">
      <c r="I64" s="5"/>
      <c r="J64" s="5"/>
    </row>
    <row r="65" s="1" customFormat="1" spans="9:10">
      <c r="I65" s="5"/>
      <c r="J65" s="5"/>
    </row>
    <row r="66" s="1" customFormat="1" spans="9:10">
      <c r="I66" s="5"/>
      <c r="J66" s="5"/>
    </row>
    <row r="67" s="1" customFormat="1" spans="9:10">
      <c r="I67" s="5"/>
      <c r="J67" s="5"/>
    </row>
    <row r="68" s="1" customFormat="1" spans="9:10">
      <c r="I68" s="5"/>
      <c r="J68" s="5"/>
    </row>
    <row r="69" s="1" customFormat="1" spans="9:10">
      <c r="I69" s="5"/>
      <c r="J69" s="5"/>
    </row>
    <row r="70" s="1" customFormat="1" spans="9:10">
      <c r="I70" s="5"/>
      <c r="J70" s="5"/>
    </row>
    <row r="71" s="1" customFormat="1" spans="9:10">
      <c r="I71" s="5"/>
      <c r="J71" s="5"/>
    </row>
    <row r="72" s="1" customFormat="1" spans="9:10">
      <c r="I72" s="5"/>
      <c r="J72" s="5"/>
    </row>
    <row r="73" s="1" customFormat="1" spans="9:10">
      <c r="I73" s="5"/>
      <c r="J73" s="5"/>
    </row>
    <row r="74" s="1" customFormat="1" spans="9:10">
      <c r="I74" s="5"/>
      <c r="J74" s="5"/>
    </row>
    <row r="75" s="1" customFormat="1" spans="9:10">
      <c r="I75" s="5"/>
      <c r="J75" s="5"/>
    </row>
    <row r="76" s="1" customFormat="1" spans="9:10">
      <c r="I76" s="5"/>
      <c r="J76" s="5"/>
    </row>
    <row r="77" s="1" customFormat="1" spans="9:10">
      <c r="I77" s="5"/>
      <c r="J77" s="5"/>
    </row>
    <row r="78" s="1" customFormat="1" spans="9:10">
      <c r="I78" s="5"/>
      <c r="J78" s="5"/>
    </row>
    <row r="79" s="1" customFormat="1" spans="9:10">
      <c r="I79" s="5"/>
      <c r="J79" s="5"/>
    </row>
    <row r="80" s="1" customFormat="1" spans="9:10">
      <c r="I80" s="5"/>
      <c r="J80" s="5"/>
    </row>
    <row r="81" s="1" customFormat="1" spans="9:10">
      <c r="I81" s="5"/>
      <c r="J81" s="5"/>
    </row>
    <row r="82" s="1" customFormat="1" spans="9:10">
      <c r="I82" s="5"/>
      <c r="J82" s="5"/>
    </row>
    <row r="83" s="1" customFormat="1" spans="9:10">
      <c r="I83" s="5"/>
      <c r="J83" s="5"/>
    </row>
    <row r="84" s="1" customFormat="1" spans="9:10">
      <c r="I84" s="5"/>
      <c r="J84" s="5"/>
    </row>
    <row r="85" s="1" customFormat="1" spans="9:10">
      <c r="I85" s="5"/>
      <c r="J85" s="5"/>
    </row>
    <row r="86" s="1" customFormat="1" spans="9:10">
      <c r="I86" s="5"/>
      <c r="J86" s="5"/>
    </row>
    <row r="87" s="1" customFormat="1" spans="9:10">
      <c r="I87" s="5"/>
      <c r="J87" s="5"/>
    </row>
    <row r="88" s="1" customFormat="1" spans="9:10">
      <c r="I88" s="5"/>
      <c r="J88" s="5"/>
    </row>
    <row r="89" s="1" customFormat="1" spans="9:10">
      <c r="I89" s="5"/>
      <c r="J89" s="5"/>
    </row>
    <row r="90" s="1" customFormat="1" spans="9:10">
      <c r="I90" s="5"/>
      <c r="J90" s="5"/>
    </row>
    <row r="91" s="1" customFormat="1" spans="9:10">
      <c r="I91" s="5"/>
      <c r="J91" s="5"/>
    </row>
    <row r="92" s="1" customFormat="1" spans="9:10">
      <c r="I92" s="5"/>
      <c r="J92" s="5"/>
    </row>
    <row r="93" s="1" customFormat="1" spans="9:10">
      <c r="I93" s="5"/>
      <c r="J93" s="5"/>
    </row>
    <row r="94" s="1" customFormat="1" spans="9:10">
      <c r="I94" s="5"/>
      <c r="J94" s="5"/>
    </row>
    <row r="95" s="1" customFormat="1" spans="9:10">
      <c r="I95" s="5"/>
      <c r="J95" s="5"/>
    </row>
    <row r="96" s="1" customFormat="1" spans="9:10">
      <c r="I96" s="5"/>
      <c r="J96" s="5"/>
    </row>
    <row r="97" s="1" customFormat="1" spans="9:10">
      <c r="I97" s="5"/>
      <c r="J97" s="5"/>
    </row>
    <row r="98" s="1" customFormat="1" spans="9:10">
      <c r="I98" s="5"/>
      <c r="J98" s="5"/>
    </row>
    <row r="99" s="1" customFormat="1" spans="9:10">
      <c r="I99" s="5"/>
      <c r="J99" s="5"/>
    </row>
    <row r="100" s="1" customFormat="1" spans="9:10">
      <c r="I100" s="5"/>
      <c r="J100" s="5"/>
    </row>
    <row r="101" s="1" customFormat="1" spans="9:10">
      <c r="I101" s="5"/>
      <c r="J101" s="5"/>
    </row>
    <row r="102" s="1" customFormat="1" spans="9:10">
      <c r="I102" s="5"/>
      <c r="J102" s="5"/>
    </row>
    <row r="103" s="1" customFormat="1" spans="9:10">
      <c r="I103" s="5"/>
      <c r="J103" s="5"/>
    </row>
    <row r="104" s="1" customFormat="1" spans="9:10">
      <c r="I104" s="5"/>
      <c r="J104" s="5"/>
    </row>
    <row r="105" s="1" customFormat="1" spans="9:10">
      <c r="I105" s="5"/>
      <c r="J105" s="5"/>
    </row>
    <row r="106" s="1" customFormat="1" spans="9:10">
      <c r="I106" s="5"/>
      <c r="J106" s="5"/>
    </row>
    <row r="107" s="1" customFormat="1" spans="9:10">
      <c r="I107" s="5"/>
      <c r="J107" s="5"/>
    </row>
    <row r="108" s="1" customFormat="1" spans="9:10">
      <c r="I108" s="5"/>
      <c r="J108" s="5"/>
    </row>
    <row r="109" s="1" customFormat="1" spans="9:10">
      <c r="I109" s="5"/>
      <c r="J109" s="5"/>
    </row>
    <row r="110" s="1" customFormat="1" spans="9:10">
      <c r="I110" s="5"/>
      <c r="J110" s="5"/>
    </row>
    <row r="111" s="1" customFormat="1" spans="9:10">
      <c r="I111" s="5"/>
      <c r="J111" s="5"/>
    </row>
    <row r="112" s="1" customFormat="1" spans="9:10">
      <c r="I112" s="5"/>
      <c r="J112" s="5"/>
    </row>
    <row r="113" s="1" customFormat="1" spans="9:10">
      <c r="I113" s="5"/>
      <c r="J113" s="5"/>
    </row>
    <row r="114" s="1" customFormat="1" spans="9:10">
      <c r="I114" s="5"/>
      <c r="J114" s="5"/>
    </row>
    <row r="115" s="1" customFormat="1" spans="9:10">
      <c r="I115" s="5"/>
      <c r="J115" s="5"/>
    </row>
    <row r="116" s="1" customFormat="1" spans="9:10">
      <c r="I116" s="5"/>
      <c r="J116" s="5"/>
    </row>
    <row r="117" s="1" customFormat="1" spans="9:10">
      <c r="I117" s="5"/>
      <c r="J117" s="5"/>
    </row>
    <row r="118" s="1" customFormat="1" spans="9:10">
      <c r="I118" s="5"/>
      <c r="J118" s="5"/>
    </row>
    <row r="119" s="1" customFormat="1" spans="9:10">
      <c r="I119" s="5"/>
      <c r="J119" s="5"/>
    </row>
    <row r="120" s="1" customFormat="1" spans="9:10">
      <c r="I120" s="5"/>
      <c r="J120" s="5"/>
    </row>
    <row r="121" s="1" customFormat="1" spans="9:10">
      <c r="I121" s="5"/>
      <c r="J121" s="5"/>
    </row>
    <row r="122" s="1" customFormat="1" spans="9:10">
      <c r="I122" s="5"/>
      <c r="J122" s="5"/>
    </row>
    <row r="123" s="1" customFormat="1" spans="9:10">
      <c r="I123" s="5"/>
      <c r="J123" s="5"/>
    </row>
    <row r="124" s="1" customFormat="1" spans="9:10">
      <c r="I124" s="5"/>
      <c r="J124" s="5"/>
    </row>
    <row r="125" s="1" customFormat="1" spans="9:10">
      <c r="I125" s="5"/>
      <c r="J125" s="5"/>
    </row>
    <row r="126" s="1" customFormat="1" spans="9:10">
      <c r="I126" s="5"/>
      <c r="J126" s="5"/>
    </row>
    <row r="127" s="1" customFormat="1" spans="9:10">
      <c r="I127" s="5"/>
      <c r="J127" s="5"/>
    </row>
    <row r="128" s="1" customFormat="1" spans="9:10">
      <c r="I128" s="5"/>
      <c r="J128" s="5"/>
    </row>
    <row r="129" s="1" customFormat="1" spans="9:10">
      <c r="I129" s="5"/>
      <c r="J129" s="5"/>
    </row>
    <row r="130" s="1" customFormat="1" spans="9:10">
      <c r="I130" s="5"/>
      <c r="J130" s="5"/>
    </row>
    <row r="131" s="1" customFormat="1" spans="9:10">
      <c r="I131" s="5"/>
      <c r="J131" s="5"/>
    </row>
    <row r="132" s="1" customFormat="1" spans="9:10">
      <c r="I132" s="5"/>
      <c r="J132" s="5"/>
    </row>
    <row r="133" s="1" customFormat="1" spans="9:10">
      <c r="I133" s="5"/>
      <c r="J133" s="5"/>
    </row>
    <row r="134" s="1" customFormat="1" spans="9:10">
      <c r="I134" s="5"/>
      <c r="J134" s="5"/>
    </row>
    <row r="135" s="1" customFormat="1" spans="9:10">
      <c r="I135" s="5"/>
      <c r="J135" s="5"/>
    </row>
    <row r="136" s="1" customFormat="1" spans="9:10">
      <c r="I136" s="5"/>
      <c r="J136" s="5"/>
    </row>
    <row r="137" s="1" customFormat="1" spans="9:10">
      <c r="I137" s="5"/>
      <c r="J137" s="5"/>
    </row>
    <row r="138" s="1" customFormat="1" spans="9:10">
      <c r="I138" s="5"/>
      <c r="J138" s="5"/>
    </row>
    <row r="139" s="1" customFormat="1" spans="9:10">
      <c r="I139" s="5"/>
      <c r="J139" s="5"/>
    </row>
    <row r="140" s="1" customFormat="1" spans="9:10">
      <c r="I140" s="5"/>
      <c r="J140" s="5"/>
    </row>
    <row r="141" s="1" customFormat="1" spans="9:10">
      <c r="I141" s="5"/>
      <c r="J141" s="5"/>
    </row>
    <row r="142" s="1" customFormat="1" spans="9:10">
      <c r="I142" s="5"/>
      <c r="J142" s="5"/>
    </row>
    <row r="143" s="1" customFormat="1" spans="9:10">
      <c r="I143" s="5"/>
      <c r="J143" s="5"/>
    </row>
    <row r="144" s="1" customFormat="1" spans="9:10">
      <c r="I144" s="5"/>
      <c r="J144" s="5"/>
    </row>
    <row r="145" s="1" customFormat="1" spans="9:10">
      <c r="I145" s="5"/>
      <c r="J145" s="5"/>
    </row>
    <row r="146" s="1" customFormat="1" spans="9:10">
      <c r="I146" s="5"/>
      <c r="J146" s="5"/>
    </row>
    <row r="147" s="1" customFormat="1" spans="9:10">
      <c r="I147" s="5"/>
      <c r="J147" s="5"/>
    </row>
    <row r="148" s="1" customFormat="1" spans="9:10">
      <c r="I148" s="5"/>
      <c r="J148" s="5"/>
    </row>
    <row r="149" s="1" customFormat="1" spans="9:10">
      <c r="I149" s="5"/>
      <c r="J149" s="5"/>
    </row>
    <row r="150" s="1" customFormat="1" spans="9:10">
      <c r="I150" s="5"/>
      <c r="J150" s="5"/>
    </row>
    <row r="151" s="1" customFormat="1" spans="9:10">
      <c r="I151" s="5"/>
      <c r="J151" s="5"/>
    </row>
    <row r="152" s="1" customFormat="1" spans="9:10">
      <c r="I152" s="5"/>
      <c r="J152" s="5"/>
    </row>
    <row r="153" s="1" customFormat="1" spans="9:10">
      <c r="I153" s="5"/>
      <c r="J153" s="5"/>
    </row>
    <row r="154" s="1" customFormat="1" ht="14.4" spans="9:10">
      <c r="I154" s="5"/>
      <c r="J154" s="5"/>
    </row>
  </sheetData>
  <mergeCells count="1">
    <mergeCell ref="A1:P1"/>
  </mergeCells>
  <dataValidations count="1">
    <dataValidation type="list" allowBlank="1" showInputMessage="1" showErrorMessage="1" sqref="D1 D3:D33 D34:D65416">
      <formula1>"按院系,按专业（班级）"</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ZKR</dc:creator>
  <cp:lastModifiedBy>colon</cp:lastModifiedBy>
  <dcterms:created xsi:type="dcterms:W3CDTF">2023-05-12T11:15:00Z</dcterms:created>
  <dcterms:modified xsi:type="dcterms:W3CDTF">2024-09-03T02:25:23Z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BBAABF29A7EA4478849DC7B3C52F00DC_12</vt:lpwstr>
  </property>
</Properties>
</file>